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imu2\Desktop\【経営比較分析表】下水2022_014095_47_1718\"/>
    </mc:Choice>
  </mc:AlternateContent>
  <workbookProtection workbookAlgorithmName="SHA-512" workbookHashValue="AcqQAU5YSjWrq7dSwtURMAPJ6PBAgZ7g90XsmyEORKh0huqO3Q8rXt9LWTEuxdTZJ/WPVhfn7J+01wcyzQI0WA==" workbookSaltValue="WE4sWNRS00IAQ5XvzYhuA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<sst xmlns="http://schemas.openxmlformats.org/spreadsheetml/2006/main" count="236" uniqueCount="121">
  <si>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</si>
  <si>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</si>
  <si>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</si>
  <si>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</si>
  <si>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</si>
  <si>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</si>
  <si>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</si>
  <si>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</si>
  <si>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</si>
  <si>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</si>
  <si>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</si>
  <si>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</si>
  <si>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</si>
  <si>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</si>
  <si>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</si>
  <si>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</si>
  <si>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</si>
  <si>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</si>
  <si>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</si>
  <si>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</si>
  <si>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</si>
  <si>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</si>
  <si>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</si>
  <si>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</si>
  <si>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</si>
  <si>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</si>
  <si>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</si>
  <si>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</si>
  <si>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</si>
  <si>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</si>
  <si>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</si>
  <si>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</si>
  <si>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</si>
  <si>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</si>
  <si>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</si>
  <si>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</si>
  <si>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</si>
  <si>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</si>
  <si>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</si>
  <si>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</si>
  <si>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</si>
  <si>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</si>
  <si>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</si>
  <si>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</si>
  <si>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</si>
  <si>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</si>
  <si>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</si>
  <si>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</si>
  <si>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</si>
  <si>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</si>
  <si>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</si>
  <si>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</si>
  <si>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</si>
  <si>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</si>
  <si>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</si>
  <si>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</si>
  <si>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</si>
  <si>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</si>
  <si>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</si>
  <si>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</si>
  <si>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</si>
  <si>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</si>
  <si>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</si>
  <si>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</si>
  <si>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</si>
  <si>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</si>
  <si>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</si>
  <si>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</si>
  <si>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</si>
  <si>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</si>
  <si>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</si>
  <si>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</si>
  <si>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</si>
  <si>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</si>
  <si>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</si>
  <si>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</si>
  <si>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</si>
  <si>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</si>
  <si>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</si>
  <si>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</si>
  <si>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</si>
  <si>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</si>
  <si>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</si>
  <si>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</si>
  <si>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</si>
  <si>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</si>
  <si>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</si>
  <si>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</si>
  <si>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</si>
  <si>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</si>
  <si>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</si>
  <si>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</si>
  <si>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</si>
  <si>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</si>
  <si>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</si>
  <si>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</si>
  <si>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</si>
  <si>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</si>
  <si>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赤井川村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</si>
  <si>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</si>
  <si>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</si>
  <si>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</si>
  <si>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</si>
  <si>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</si>
  <si>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</si>
  <si>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</si>
  <si>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</si>
  <si>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</si>
  <si>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</si>
  <si>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</si>
  <si>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</si>
  <si>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</si>
  <si>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</si>
  <si>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</si>
  <si>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</si>
  <si>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</si>
  <si>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</si>
  <si>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</si>
  <si>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平成12年12月より供用開始してから大規模改修は行われていないため、改善管渠率は平成30年度から令和4年度まで0.00％ですが、赤井川村公共施設等総合管理計画における管路延長割合によると、既存の管路総延長は約16㎞あり、布設から20年以上経った管路が79.6％(令和3年3月末現在)あります。全ての管路と建築物を更新すると仮定した場合の試算結果は、今後40年間で約41.9憶円、年平均約1.0憶円に上ると推計されます。平成30年度から令和4年度までの投資的経費の年平均額は約0.09憶円であるため、年平均で約0.91憶円不足する見込みです。今後、下水道施設更新実施計画を策定し、下水道処理施設の計画的な改修を取り進めます。</t>
    <rPh sb="25" eb="26">
      <t>オコナ</t>
    </rPh>
    <rPh sb="95" eb="97">
      <t>キゾン</t>
    </rPh>
    <rPh sb="98" eb="100">
      <t>カンロ</t>
    </rPh>
    <rPh sb="100" eb="103">
      <t>ソウエンチョウ</t>
    </rPh>
    <rPh sb="104" eb="105">
      <t>ヤク</t>
    </rPh>
    <rPh sb="111" eb="113">
      <t>フセツ</t>
    </rPh>
    <rPh sb="117" eb="118">
      <t>ネン</t>
    </rPh>
    <rPh sb="118" eb="120">
      <t>イジョウ</t>
    </rPh>
    <rPh sb="120" eb="121">
      <t>タ</t>
    </rPh>
    <rPh sb="123" eb="125">
      <t>カンロ</t>
    </rPh>
    <rPh sb="132" eb="134">
      <t>レイワ</t>
    </rPh>
    <rPh sb="135" eb="136">
      <t>ネン</t>
    </rPh>
    <rPh sb="137" eb="138">
      <t>ガツ</t>
    </rPh>
    <rPh sb="138" eb="139">
      <t>マツ</t>
    </rPh>
    <rPh sb="139" eb="141">
      <t>ゲンザイ</t>
    </rPh>
    <rPh sb="147" eb="148">
      <t>スベ</t>
    </rPh>
    <rPh sb="150" eb="152">
      <t>カンロ</t>
    </rPh>
    <rPh sb="153" eb="156">
      <t>ケンチクブツ</t>
    </rPh>
    <rPh sb="157" eb="159">
      <t>コウシン</t>
    </rPh>
    <rPh sb="162" eb="164">
      <t>カテイ</t>
    </rPh>
    <rPh sb="166" eb="168">
      <t>バアイ</t>
    </rPh>
    <rPh sb="169" eb="171">
      <t>シサン</t>
    </rPh>
    <rPh sb="171" eb="173">
      <t>ケッカ</t>
    </rPh>
    <rPh sb="175" eb="177">
      <t>コンゴ</t>
    </rPh>
    <rPh sb="179" eb="180">
      <t>ネン</t>
    </rPh>
    <rPh sb="180" eb="181">
      <t>カン</t>
    </rPh>
    <rPh sb="182" eb="183">
      <t>ヤク</t>
    </rPh>
    <rPh sb="187" eb="188">
      <t>オク</t>
    </rPh>
    <rPh sb="188" eb="189">
      <t>エン</t>
    </rPh>
    <rPh sb="190" eb="193">
      <t>ネンヘイキン</t>
    </rPh>
    <rPh sb="193" eb="194">
      <t>ヤク</t>
    </rPh>
    <rPh sb="197" eb="198">
      <t>オク</t>
    </rPh>
    <rPh sb="198" eb="199">
      <t>エン</t>
    </rPh>
    <rPh sb="200" eb="201">
      <t>ノボ</t>
    </rPh>
    <rPh sb="203" eb="205">
      <t>スイケイ</t>
    </rPh>
    <rPh sb="210" eb="212">
      <t>ヘイセイ</t>
    </rPh>
    <rPh sb="214" eb="216">
      <t>ネンド</t>
    </rPh>
    <rPh sb="218" eb="220">
      <t>レイワ</t>
    </rPh>
    <rPh sb="221" eb="223">
      <t>ネンド</t>
    </rPh>
    <rPh sb="226" eb="229">
      <t>トウシテキ</t>
    </rPh>
    <rPh sb="229" eb="231">
      <t>ケイヒ</t>
    </rPh>
    <rPh sb="232" eb="233">
      <t>ネン</t>
    </rPh>
    <rPh sb="233" eb="235">
      <t>ヘイキン</t>
    </rPh>
    <rPh sb="235" eb="236">
      <t>ガク</t>
    </rPh>
    <rPh sb="237" eb="238">
      <t>ヤク</t>
    </rPh>
    <rPh sb="242" eb="243">
      <t>オク</t>
    </rPh>
    <rPh sb="243" eb="244">
      <t>エン</t>
    </rPh>
    <rPh sb="250" eb="253">
      <t>ネンヘイキン</t>
    </rPh>
    <rPh sb="254" eb="255">
      <t>ヤク</t>
    </rPh>
    <rPh sb="259" eb="260">
      <t>オク</t>
    </rPh>
    <rPh sb="260" eb="261">
      <t>エン</t>
    </rPh>
    <rPh sb="261" eb="263">
      <t>フソク</t>
    </rPh>
    <rPh sb="265" eb="267">
      <t>ミコ</t>
    </rPh>
    <rPh sb="271" eb="273">
      <t>コンゴ</t>
    </rPh>
    <rPh sb="274" eb="277">
      <t>ゲスイドウ</t>
    </rPh>
    <rPh sb="277" eb="279">
      <t>シセツ</t>
    </rPh>
    <rPh sb="279" eb="281">
      <t>コウシン</t>
    </rPh>
    <rPh sb="281" eb="283">
      <t>ジッシ</t>
    </rPh>
    <rPh sb="283" eb="285">
      <t>ケイカク</t>
    </rPh>
    <rPh sb="286" eb="288">
      <t>サクテイ</t>
    </rPh>
    <rPh sb="298" eb="301">
      <t>ケイカクテキ</t>
    </rPh>
    <rPh sb="302" eb="304">
      <t>カイシュウ</t>
    </rPh>
    <rPh sb="305" eb="306">
      <t>ト</t>
    </rPh>
    <rPh sb="307" eb="308">
      <t>スス</t>
    </rPh>
    <phoneticPr fontId="4"/>
  </si>
  <si>
    <t xml:space="preserve">　収益的収支比率より使用料収入や一般会計からの繰入金等の総収入益で、総費用等を賄えている状態を令和元年度まで維持していましたが、令和2年度より法適用化移行事業に着手したことで、収益的費用が増大したため、3ヵ年連続で収益的収支比率 100％を下回りました。加えて、経費回収率を分析すると、類似団体よりも大きく低い状態(平成30年度以降、経常的に40％以上低い状態)が継続しており、一般会計からの繰入金に依存している経営状態だと言えます。
　また、汚水処理原価において特定環境保全事業計画の見直し業務が令和2年度で完了したため、令和4年度値についても令和3年度対比より約1.2%減となりました。
　赤井川村下水道経営戦略(平成28年度策定)にも記載していますが、公営企業会計に関する経営課題は2点あり、1点目は適切な使用料の検討、2点目に維持管理費の削減策の検討です。検討するために、令和2年度より法適用化移行事業に着手し、長寿命化計画や固定資産台帳の整備等を取り進めることによって、投資の効率化や維持管理費の削減といった経営改善を図ります。以上の精査を図った結果、適切な使用料等を見直すことを検討します。
</t>
    <rPh sb="47" eb="49">
      <t>レイワ</t>
    </rPh>
    <rPh sb="49" eb="51">
      <t>ガンネン</t>
    </rPh>
    <rPh sb="51" eb="52">
      <t>ド</t>
    </rPh>
    <rPh sb="54" eb="56">
      <t>イジ</t>
    </rPh>
    <rPh sb="64" eb="66">
      <t>レイワ</t>
    </rPh>
    <rPh sb="67" eb="69">
      <t>ネンド</t>
    </rPh>
    <rPh sb="71" eb="72">
      <t>ホウ</t>
    </rPh>
    <rPh sb="72" eb="75">
      <t>テキヨウカ</t>
    </rPh>
    <rPh sb="75" eb="77">
      <t>イコウ</t>
    </rPh>
    <rPh sb="77" eb="79">
      <t>ジギョウ</t>
    </rPh>
    <rPh sb="80" eb="82">
      <t>チャクシュ</t>
    </rPh>
    <rPh sb="88" eb="91">
      <t>シュウエキテキ</t>
    </rPh>
    <rPh sb="91" eb="93">
      <t>ヒヨウ</t>
    </rPh>
    <rPh sb="94" eb="96">
      <t>ゾウダイ</t>
    </rPh>
    <rPh sb="103" eb="104">
      <t>ネン</t>
    </rPh>
    <rPh sb="104" eb="106">
      <t>レンゾク</t>
    </rPh>
    <rPh sb="107" eb="110">
      <t>シュウエキテキ</t>
    </rPh>
    <rPh sb="110" eb="112">
      <t>シュウシ</t>
    </rPh>
    <rPh sb="112" eb="114">
      <t>ヒリツ</t>
    </rPh>
    <rPh sb="120" eb="122">
      <t>シタマワ</t>
    </rPh>
    <rPh sb="127" eb="128">
      <t>クワ</t>
    </rPh>
    <rPh sb="182" eb="184">
      <t>ケイゾク</t>
    </rPh>
    <rPh sb="287" eb="288">
      <t>ゲン</t>
    </rPh>
    <phoneticPr fontId="4"/>
  </si>
  <si>
    <t>　公営企業会計に関する経営課題が『適切な使用料』並びに『維持管理費の削減策』ですので、令和2年度より法適用化移行事業に着手し、長寿命化計画や固定資産台帳の整備等を取り進めることによって、投資の効率化や維持管理費の削減といった経営改善を図ります。以上の精査を図った結果、適切な使用料等を見直すことを検討します。
　また、今後は下水道施設更新実施計画に基づき、下水道処理施設の計画的な改修を取り進めます。</t>
    <rPh sb="174" eb="176">
      <t>モトズ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</si>
</sst>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A9-4610-967D-C3E83A890C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AA9-4610-967D-C3E83A890C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58.13</c:v>
                </c:pt>
                <c:pt idx="1">
                  <c:v>58.44</c:v>
                </c:pt>
                <c:pt idx="2">
                  <c:v>61.67</c:v>
                </c:pt>
                <c:pt idx="3">
                  <c:v>61.67</c:v>
                </c:pt>
                <c:pt idx="4">
                  <c:v>61.67</c:v>
                </c:pt>
              </c:numCache>
            </c:numRef>
          </c:val>
          <c:extLst>
            <c:ext xmlns:c16="http://schemas.microsoft.com/office/drawing/2014/chart" uri="{C3380CC4-5D6E-409C-BE32-E72D297353CC}">
              <c16:uniqueId val="{00000000-800E-49FA-ADB8-51B490F60F6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800E-49FA-ADB8-51B490F60F6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91.59</c:v>
                </c:pt>
                <c:pt idx="1">
                  <c:v>91.42</c:v>
                </c:pt>
                <c:pt idx="2">
                  <c:v>92.31</c:v>
                </c:pt>
                <c:pt idx="3">
                  <c:v>92.55</c:v>
                </c:pt>
                <c:pt idx="4">
                  <c:v>91.36</c:v>
                </c:pt>
              </c:numCache>
            </c:numRef>
          </c:val>
          <c:extLst>
            <c:ext xmlns:c16="http://schemas.microsoft.com/office/drawing/2014/chart" uri="{C3380CC4-5D6E-409C-BE32-E72D297353CC}">
              <c16:uniqueId val="{00000000-F8FB-4058-8EC2-1F1136C1C9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F8FB-4058-8EC2-1F1136C1C9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117.29</c:v>
                </c:pt>
                <c:pt idx="1">
                  <c:v>118.43</c:v>
                </c:pt>
                <c:pt idx="2">
                  <c:v>92.13</c:v>
                </c:pt>
                <c:pt idx="3">
                  <c:v>87.19</c:v>
                </c:pt>
                <c:pt idx="4">
                  <c:v>93.23</c:v>
                </c:pt>
              </c:numCache>
            </c:numRef>
          </c:val>
          <c:extLst>
            <c:ext xmlns:c16="http://schemas.microsoft.com/office/drawing/2014/chart" uri="{C3380CC4-5D6E-409C-BE32-E72D297353CC}">
              <c16:uniqueId val="{00000000-B40A-4109-A88C-9F0E989B134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0A-4109-A88C-9F0E989B134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5B-49A6-8792-6AEDB719565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5B-49A6-8792-6AEDB719565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F1-4C70-83E8-9E750438F1A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F1-4C70-83E8-9E750438F1A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3C-4541-9577-4CEB13E8059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3C-4541-9577-4CEB13E8059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22-42F9-88B7-78C65BC1BB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22-42F9-88B7-78C65BC1BB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1793.88</c:v>
                </c:pt>
                <c:pt idx="1">
                  <c:v>1601.3</c:v>
                </c:pt>
                <c:pt idx="2">
                  <c:v>1389.09</c:v>
                </c:pt>
                <c:pt idx="3">
                  <c:v>1249.98</c:v>
                </c:pt>
                <c:pt idx="4">
                  <c:v>1225.52</c:v>
                </c:pt>
              </c:numCache>
            </c:numRef>
          </c:val>
          <c:extLst>
            <c:ext xmlns:c16="http://schemas.microsoft.com/office/drawing/2014/chart" uri="{C3380CC4-5D6E-409C-BE32-E72D297353CC}">
              <c16:uniqueId val="{00000000-02B3-4BF6-9DBE-027D1F6A236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02B3-4BF6-9DBE-027D1F6A236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33.47</c:v>
                </c:pt>
                <c:pt idx="1">
                  <c:v>31.46</c:v>
                </c:pt>
                <c:pt idx="2">
                  <c:v>20.64</c:v>
                </c:pt>
                <c:pt idx="3">
                  <c:v>23.6</c:v>
                </c:pt>
                <c:pt idx="4">
                  <c:v>23.78</c:v>
                </c:pt>
              </c:numCache>
            </c:numRef>
          </c:val>
          <c:extLst>
            <c:ext xmlns:c16="http://schemas.microsoft.com/office/drawing/2014/chart" uri="{C3380CC4-5D6E-409C-BE32-E72D297353CC}">
              <c16:uniqueId val="{00000000-5D26-4C3D-89A2-9668980EE4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5D26-4C3D-89A2-9668980EE4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537.78</c:v>
                </c:pt>
                <c:pt idx="1">
                  <c:v>576.05999999999995</c:v>
                </c:pt>
                <c:pt idx="2">
                  <c:v>882.93</c:v>
                </c:pt>
                <c:pt idx="3">
                  <c:v>778.61</c:v>
                </c:pt>
                <c:pt idx="4">
                  <c:v>769.39</c:v>
                </c:pt>
              </c:numCache>
            </c:numRef>
          </c:val>
          <c:extLst>
            <c:ext xmlns:c16="http://schemas.microsoft.com/office/drawing/2014/chart" uri="{C3380CC4-5D6E-409C-BE32-E72D297353CC}">
              <c16:uniqueId val="{00000000-8C96-46AE-A956-0BBF1D9BDA1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8C96-46AE-A956-0BBF1D9BDA1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赤井川村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1106</v>
      </c>
      <c r="AM8" s="42"/>
      <c r="AN8" s="42"/>
      <c r="AO8" s="42"/>
      <c r="AP8" s="42"/>
      <c r="AQ8" s="42"/>
      <c r="AR8" s="42"/>
      <c r="AS8" s="42"/>
      <c r="AT8" s="35">
        <f>データ!T6</f>
        <v>280.08999999999997</v>
      </c>
      <c r="AU8" s="35"/>
      <c r="AV8" s="35"/>
      <c r="AW8" s="35"/>
      <c r="AX8" s="35"/>
      <c r="AY8" s="35"/>
      <c r="AZ8" s="35"/>
      <c r="BA8" s="35"/>
      <c r="BB8" s="35">
        <f>データ!U6</f>
        <v>3.95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61.77</v>
      </c>
      <c r="Q10" s="35"/>
      <c r="R10" s="35"/>
      <c r="S10" s="35"/>
      <c r="T10" s="35"/>
      <c r="U10" s="35"/>
      <c r="V10" s="35"/>
      <c r="W10" s="35">
        <f>データ!Q6</f>
        <v>78.45</v>
      </c>
      <c r="X10" s="35"/>
      <c r="Y10" s="35"/>
      <c r="Z10" s="35"/>
      <c r="AA10" s="35"/>
      <c r="AB10" s="35"/>
      <c r="AC10" s="35"/>
      <c r="AD10" s="42">
        <f>データ!R6</f>
        <v>3660</v>
      </c>
      <c r="AE10" s="42"/>
      <c r="AF10" s="42"/>
      <c r="AG10" s="42"/>
      <c r="AH10" s="42"/>
      <c r="AI10" s="42"/>
      <c r="AJ10" s="42"/>
      <c r="AK10" s="2"/>
      <c r="AL10" s="42">
        <f>データ!V6</f>
        <v>706</v>
      </c>
      <c r="AM10" s="42"/>
      <c r="AN10" s="42"/>
      <c r="AO10" s="42"/>
      <c r="AP10" s="42"/>
      <c r="AQ10" s="42"/>
      <c r="AR10" s="42"/>
      <c r="AS10" s="42"/>
      <c r="AT10" s="35">
        <f>データ!W6</f>
        <v>0.83</v>
      </c>
      <c r="AU10" s="35"/>
      <c r="AV10" s="35"/>
      <c r="AW10" s="35"/>
      <c r="AX10" s="35"/>
      <c r="AY10" s="35"/>
      <c r="AZ10" s="35"/>
      <c r="BA10" s="35"/>
      <c r="BB10" s="35">
        <f>データ!X6</f>
        <v>850.6</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119</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118</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120</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43</v>
      </c>
      <c r="O86" s="12" t="str">
        <f>データ!EO6</f>
        <v>【0.13】</v>
      </c>
    </row>
  </sheetData>
  <sheetProtection algorithmName="SHA-512" hashValue="ikmI5mmb6LHnQ4qCjTfKMfDgiQTfT9+4boYhUZ63YhfUx2hcRCT9SFeOd3tHnmhrFS4A/bt8YZ7KiQdayagUXg==" saltValue="vi4dZIGqRvxzLMwXOhDO5g=="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14095</v>
      </c>
      <c r="D6" s="19">
        <f t="shared" si="3"/>
        <v>47</v>
      </c>
      <c r="E6" s="19">
        <f t="shared" si="3"/>
        <v>17</v>
      </c>
      <c r="F6" s="19">
        <f t="shared" si="3"/>
        <v>4</v>
      </c>
      <c r="G6" s="19">
        <f t="shared" si="3"/>
        <v>0</v>
      </c>
      <c r="H6" s="19" t="str">
        <f t="shared" si="3"/>
        <v>北海道　赤井川村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61.77</v>
      </c>
      <c r="Q6" s="20">
        <f t="shared" si="3"/>
        <v>78.45</v>
      </c>
      <c r="R6" s="20">
        <f t="shared" si="3"/>
        <v>3660</v>
      </c>
      <c r="S6" s="20">
        <f t="shared" si="3"/>
        <v>1106</v>
      </c>
      <c r="T6" s="20">
        <f t="shared" si="3"/>
        <v>280.08999999999997</v>
      </c>
      <c r="U6" s="20">
        <f t="shared" si="3"/>
        <v>3.95</v>
      </c>
      <c r="V6" s="20">
        <f t="shared" si="3"/>
        <v>706</v>
      </c>
      <c r="W6" s="20">
        <f t="shared" si="3"/>
        <v>0.83</v>
      </c>
      <c r="X6" s="20">
        <f t="shared" si="3"/>
        <v>850.6</v>
      </c>
      <c r="Y6" s="21">
        <f>IF(Y7="",NA(),Y7)</f>
        <v>117.29</v>
      </c>
      <c r="Z6" s="21">
        <f t="shared" ref="Z6:AH6" si="4">IF(Z7="",NA(),Z7)</f>
        <v>118.43</v>
      </c>
      <c r="AA6" s="21">
        <f t="shared" si="4"/>
        <v>92.13</v>
      </c>
      <c r="AB6" s="21">
        <f t="shared" si="4"/>
        <v>87.19</v>
      </c>
      <c r="AC6" s="21">
        <f t="shared" si="4"/>
        <v>93.23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1793.88</v>
      </c>
      <c r="BG6" s="21">
        <f t="shared" ref="BG6:BO6" si="7">IF(BG7="",NA(),BG7)</f>
        <v>1601.3</v>
      </c>
      <c r="BH6" s="21">
        <f t="shared" si="7"/>
        <v>1389.09</v>
      </c>
      <c r="BI6" s="21">
        <f t="shared" si="7"/>
        <v>1249.98</v>
      </c>
      <c r="BJ6" s="21">
        <f t="shared" si="7"/>
        <v>1225.52</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33.47</v>
      </c>
      <c r="BR6" s="21">
        <f t="shared" ref="BR6:BZ6" si="8">IF(BR7="",NA(),BR7)</f>
        <v>31.46</v>
      </c>
      <c r="BS6" s="21">
        <f t="shared" si="8"/>
        <v>20.64</v>
      </c>
      <c r="BT6" s="21">
        <f t="shared" si="8"/>
        <v>23.6</v>
      </c>
      <c r="BU6" s="21">
        <f t="shared" si="8"/>
        <v>23.78</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537.78</v>
      </c>
      <c r="CC6" s="21">
        <f t="shared" ref="CC6:CK6" si="9">IF(CC7="",NA(),CC7)</f>
        <v>576.05999999999995</v>
      </c>
      <c r="CD6" s="21">
        <f t="shared" si="9"/>
        <v>882.93</v>
      </c>
      <c r="CE6" s="21">
        <f t="shared" si="9"/>
        <v>778.61</v>
      </c>
      <c r="CF6" s="21">
        <f t="shared" si="9"/>
        <v>769.39</v>
      </c>
      <c r="CG6" s="21">
        <f t="shared" si="9"/>
        <v>230.02</v>
      </c>
      <c r="CH6" s="21">
        <f t="shared" si="9"/>
        <v>228.47</v>
      </c>
      <c r="CI6" s="21">
        <f t="shared" si="9"/>
        <v>224.88</v>
      </c>
      <c r="CJ6" s="21">
        <f t="shared" si="9"/>
        <v>228.64</v>
      </c>
      <c r="CK6" s="21">
        <f t="shared" si="9"/>
        <v>239.46</v>
      </c>
      <c r="CL6" s="20" t="str">
        <f>IF(CL7="","",IF(CL7="-","【-】","【"&amp;SUBSTITUTE(TEXT(CL7,"#,##0.00"),"-","△")&amp;"】"))</f>
        <v>【220.62】</v>
      </c>
      <c r="CM6" s="21">
        <f>IF(CM7="",NA(),CM7)</f>
        <v>58.13</v>
      </c>
      <c r="CN6" s="21">
        <f t="shared" ref="CN6:CV6" si="10">IF(CN7="",NA(),CN7)</f>
        <v>58.44</v>
      </c>
      <c r="CO6" s="21">
        <f t="shared" si="10"/>
        <v>61.67</v>
      </c>
      <c r="CP6" s="21">
        <f t="shared" si="10"/>
        <v>61.67</v>
      </c>
      <c r="CQ6" s="21">
        <f t="shared" si="10"/>
        <v>61.67</v>
      </c>
      <c r="CR6" s="21">
        <f t="shared" si="10"/>
        <v>42.56</v>
      </c>
      <c r="CS6" s="21">
        <f t="shared" si="10"/>
        <v>42.47</v>
      </c>
      <c r="CT6" s="21">
        <f t="shared" si="10"/>
        <v>42.4</v>
      </c>
      <c r="CU6" s="21">
        <f t="shared" si="10"/>
        <v>42.28</v>
      </c>
      <c r="CV6" s="21">
        <f t="shared" si="10"/>
        <v>41.06</v>
      </c>
      <c r="CW6" s="20" t="str">
        <f>IF(CW7="","",IF(CW7="-","【-】","【"&amp;SUBSTITUTE(TEXT(CW7,"#,##0.00"),"-","△")&amp;"】"))</f>
        <v>【42.22】</v>
      </c>
      <c r="CX6" s="21">
        <f>IF(CX7="",NA(),CX7)</f>
        <v>91.59</v>
      </c>
      <c r="CY6" s="21">
        <f t="shared" ref="CY6:DG6" si="11">IF(CY7="",NA(),CY7)</f>
        <v>91.42</v>
      </c>
      <c r="CZ6" s="21">
        <f t="shared" si="11"/>
        <v>92.31</v>
      </c>
      <c r="DA6" s="21">
        <f t="shared" si="11"/>
        <v>92.55</v>
      </c>
      <c r="DB6" s="21">
        <f t="shared" si="11"/>
        <v>91.36</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14095</v>
      </c>
      <c r="D7" s="23">
        <v>47</v>
      </c>
      <c r="E7" s="23">
        <v>17</v>
      </c>
      <c r="F7" s="23">
        <v>4</v>
      </c>
      <c r="G7" s="23">
        <v>0</v>
      </c>
      <c r="H7" s="23" t="s">
        <v>98</v>
      </c>
      <c r="I7" s="23" t="s">
        <v>99</v>
      </c>
      <c r="J7" s="23" t="s">
        <v>100</v>
      </c>
      <c r="K7" s="23" t="s">
        <v>101</v>
      </c>
      <c r="L7" s="23" t="s">
        <v>102</v>
      </c>
      <c r="M7" s="23" t="s">
        <v>103</v>
      </c>
      <c r="N7" s="24" t="s">
        <v>104</v>
      </c>
      <c r="O7" s="24" t="s">
        <v>105</v>
      </c>
      <c r="P7" s="24">
        <v>61.77</v>
      </c>
      <c r="Q7" s="24">
        <v>78.45</v>
      </c>
      <c r="R7" s="24">
        <v>3660</v>
      </c>
      <c r="S7" s="24">
        <v>1106</v>
      </c>
      <c r="T7" s="24">
        <v>280.08999999999997</v>
      </c>
      <c r="U7" s="24">
        <v>3.95</v>
      </c>
      <c r="V7" s="24">
        <v>706</v>
      </c>
      <c r="W7" s="24">
        <v>0.83</v>
      </c>
      <c r="X7" s="24">
        <v>850.6</v>
      </c>
      <c r="Y7" s="24">
        <v>117.29</v>
      </c>
      <c r="Z7" s="24">
        <v>118.43</v>
      </c>
      <c r="AA7" s="24">
        <v>92.13</v>
      </c>
      <c r="AB7" s="24">
        <v>87.19</v>
      </c>
      <c r="AC7" s="24">
        <v>93.23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1793.88</v>
      </c>
      <c r="BG7" s="24">
        <v>1601.3</v>
      </c>
      <c r="BH7" s="24">
        <v>1389.09</v>
      </c>
      <c r="BI7" s="24">
        <v>1249.98</v>
      </c>
      <c r="BJ7" s="24">
        <v>1225.52</v>
      </c>
      <c r="BK7" s="24">
        <v>1194.1500000000001</v>
      </c>
      <c r="BL7" s="24">
        <v>1206.79</v>
      </c>
      <c r="BM7" s="24">
        <v>1258.43</v>
      </c>
      <c r="BN7" s="24">
        <v>1163.75</v>
      </c>
      <c r="BO7" s="24">
        <v>1195.47</v>
      </c>
      <c r="BP7" s="24">
        <v>1182.1099999999999</v>
      </c>
      <c r="BQ7" s="24">
        <v>33.47</v>
      </c>
      <c r="BR7" s="24">
        <v>31.46</v>
      </c>
      <c r="BS7" s="24">
        <v>20.64</v>
      </c>
      <c r="BT7" s="24">
        <v>23.6</v>
      </c>
      <c r="BU7" s="24">
        <v>23.78</v>
      </c>
      <c r="BV7" s="24">
        <v>72.260000000000005</v>
      </c>
      <c r="BW7" s="24">
        <v>71.84</v>
      </c>
      <c r="BX7" s="24">
        <v>73.36</v>
      </c>
      <c r="BY7" s="24">
        <v>72.599999999999994</v>
      </c>
      <c r="BZ7" s="24">
        <v>69.430000000000007</v>
      </c>
      <c r="CA7" s="24">
        <v>73.78</v>
      </c>
      <c r="CB7" s="24">
        <v>537.78</v>
      </c>
      <c r="CC7" s="24">
        <v>576.05999999999995</v>
      </c>
      <c r="CD7" s="24">
        <v>882.93</v>
      </c>
      <c r="CE7" s="24">
        <v>778.61</v>
      </c>
      <c r="CF7" s="24">
        <v>769.39</v>
      </c>
      <c r="CG7" s="24">
        <v>230.02</v>
      </c>
      <c r="CH7" s="24">
        <v>228.47</v>
      </c>
      <c r="CI7" s="24">
        <v>224.88</v>
      </c>
      <c r="CJ7" s="24">
        <v>228.64</v>
      </c>
      <c r="CK7" s="24">
        <v>239.46</v>
      </c>
      <c r="CL7" s="24">
        <v>220.62</v>
      </c>
      <c r="CM7" s="24">
        <v>58.13</v>
      </c>
      <c r="CN7" s="24">
        <v>58.44</v>
      </c>
      <c r="CO7" s="24">
        <v>61.67</v>
      </c>
      <c r="CP7" s="24">
        <v>61.67</v>
      </c>
      <c r="CQ7" s="24">
        <v>61.67</v>
      </c>
      <c r="CR7" s="24">
        <v>42.56</v>
      </c>
      <c r="CS7" s="24">
        <v>42.47</v>
      </c>
      <c r="CT7" s="24">
        <v>42.4</v>
      </c>
      <c r="CU7" s="24">
        <v>42.28</v>
      </c>
      <c r="CV7" s="24">
        <v>41.06</v>
      </c>
      <c r="CW7" s="24">
        <v>42.22</v>
      </c>
      <c r="CX7" s="24">
        <v>91.59</v>
      </c>
      <c r="CY7" s="24">
        <v>91.42</v>
      </c>
      <c r="CZ7" s="24">
        <v>92.31</v>
      </c>
      <c r="DA7" s="24">
        <v>92.55</v>
      </c>
      <c r="DB7" s="24">
        <v>91.36</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2024-01-30T23:44:22Z</cp:lastPrinted>
  <dcterms:created xsi:type="dcterms:W3CDTF">2023-12-12T02:48:35Z</dcterms:created>
  <dcterms:modified xsi:type="dcterms:W3CDTF">2024-01-30T23:46:06Z</dcterms:modified>
  <cp:category/>
</cp:coreProperties>
</file>