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mu2\Desktop\【経営比較分析表】簡水2022_014095_47_010\"/>
    </mc:Choice>
  </mc:AlternateContent>
  <workbookProtection workbookAlgorithmName="SHA-512" workbookHashValue="pOCjqHh69GsXhl4eMQPVKWxoFr+o1xmW35JwL2WZXGCZByxt/WDgmuAwOFrhNNrBqvR2u19T71H7bflzp+GWQg==" workbookSaltValue="cvaQV25p2dg2i5QuiDTDo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<sst xmlns="http://schemas.openxmlformats.org/spreadsheetml/2006/main" count="233" uniqueCount="117">
  <si>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</si>
  <si>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</si>
  <si>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</si>
  <si>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</si>
  <si>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</si>
  <si>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</si>
  <si>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</si>
  <si>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</si>
  <si>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</si>
  <si>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</si>
  <si>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</si>
  <si>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</si>
  <si>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</si>
  <si>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</si>
  <si>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</si>
  <si>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</si>
  <si>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</si>
  <si>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</si>
  <si>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</si>
  <si>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</si>
  <si>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</si>
  <si>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</si>
  <si>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</si>
  <si>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</si>
  <si>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</si>
  <si>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</si>
  <si>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</si>
  <si>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</si>
  <si>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</si>
  <si>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</si>
  <si>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</si>
  <si>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</si>
  <si>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</si>
  <si>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</si>
  <si>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</si>
  <si>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</si>
  <si>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</si>
  <si>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</si>
  <si>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</si>
  <si>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</si>
  <si>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</si>
  <si>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</si>
  <si>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</si>
  <si>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</si>
  <si>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</si>
  <si>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</si>
  <si>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</si>
  <si>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</si>
  <si>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</si>
  <si>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</si>
  <si>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</si>
  <si>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</si>
  <si>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</si>
  <si>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</si>
  <si>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</si>
  <si>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</si>
  <si>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</si>
  <si>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</si>
  <si>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</si>
  <si>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</si>
  <si>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</si>
  <si>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</si>
  <si>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</si>
  <si>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</si>
  <si>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</si>
  <si>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</si>
  <si>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</si>
  <si>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</si>
  <si>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</si>
  <si>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</si>
  <si>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</si>
  <si>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</si>
  <si>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</si>
  <si>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</si>
  <si>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</si>
  <si>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</si>
  <si>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</si>
  <si>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</si>
  <si>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</si>
  <si>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</si>
  <si>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</si>
  <si>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</si>
  <si>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</si>
  <si>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</si>
  <si>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</si>
  <si>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</si>
  <si>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</si>
  <si>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</si>
  <si>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</si>
  <si>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</si>
  <si>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</si>
  <si>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</si>
  <si>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</si>
  <si>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</si>
  <si>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</si>
  <si>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</si>
  <si>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赤井川村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</si>
  <si>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</si>
  <si>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</si>
  <si>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</si>
  <si>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</si>
  <si>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</si>
  <si>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</si>
  <si>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</si>
  <si>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</si>
  <si>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</si>
  <si>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</si>
  <si>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</si>
  <si>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</si>
  <si>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</si>
  <si>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</si>
  <si>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</si>
  <si>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</si>
  <si>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</si>
  <si>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村は村内6地区に浄水場、ポンプ室などの簡易水道施設及び専用水道、飲料水供給施設、簡易給水施設を7施設整備しています。また、水道を家庭等に運ぶ管路は、総延長約42㎞となっており、赤井川村公共施設等総合管理計画における管路延長割合でみると、布設から30年以上経った管路が全体の31.8％(令和3年3月末現在)あり、計画的な布設替えが必要になると見込んでいます。簡易水道等の全ての管路と建築物を更新すると仮定した場合の試算結果は、今後40年間で約45.0憶円、年平均約1.1憶円に上ると推計されます。平成30年度から令和4年度までの投資的経費の年平均額は約0.2憶円であるため、年平均で約0.9憶円不足する見込みです。
　老朽化状態の詳細を把握するために、令和2年度より取り進めている法適用化事業によって、更新ｺｽﾄの平準化と維持管理費の削減を図ります。</t>
    <rPh sb="90" eb="94">
      <t>アカイガワムラ</t>
    </rPh>
    <rPh sb="109" eb="111">
      <t>カンロ</t>
    </rPh>
    <rPh sb="113" eb="115">
      <t>ワリアイ</t>
    </rPh>
    <rPh sb="127" eb="129">
      <t>イジョウ</t>
    </rPh>
    <rPh sb="144" eb="146">
      <t>レイワ</t>
    </rPh>
    <rPh sb="147" eb="148">
      <t>ネン</t>
    </rPh>
    <rPh sb="149" eb="150">
      <t>ガツ</t>
    </rPh>
    <rPh sb="150" eb="151">
      <t>マツ</t>
    </rPh>
    <rPh sb="151" eb="153">
      <t>ゲンザイ</t>
    </rPh>
    <rPh sb="157" eb="160">
      <t>ケイカクテキ</t>
    </rPh>
    <rPh sb="180" eb="182">
      <t>カンイ</t>
    </rPh>
    <rPh sb="182" eb="184">
      <t>スイドウ</t>
    </rPh>
    <rPh sb="184" eb="185">
      <t>トウ</t>
    </rPh>
    <rPh sb="186" eb="187">
      <t>スベ</t>
    </rPh>
    <rPh sb="189" eb="191">
      <t>カンロ</t>
    </rPh>
    <rPh sb="192" eb="195">
      <t>ケンチクブツ</t>
    </rPh>
    <rPh sb="196" eb="198">
      <t>コウシン</t>
    </rPh>
    <rPh sb="201" eb="203">
      <t>カテイ</t>
    </rPh>
    <rPh sb="205" eb="207">
      <t>バアイ</t>
    </rPh>
    <rPh sb="208" eb="210">
      <t>シサン</t>
    </rPh>
    <rPh sb="210" eb="212">
      <t>ケッカ</t>
    </rPh>
    <rPh sb="214" eb="216">
      <t>コンゴ</t>
    </rPh>
    <rPh sb="218" eb="220">
      <t>ネンカン</t>
    </rPh>
    <rPh sb="221" eb="222">
      <t>ヤク</t>
    </rPh>
    <rPh sb="226" eb="227">
      <t>オク</t>
    </rPh>
    <rPh sb="227" eb="228">
      <t>エン</t>
    </rPh>
    <rPh sb="229" eb="230">
      <t>ネン</t>
    </rPh>
    <rPh sb="230" eb="232">
      <t>ヘイキン</t>
    </rPh>
    <rPh sb="232" eb="233">
      <t>ヤク</t>
    </rPh>
    <rPh sb="236" eb="237">
      <t>オク</t>
    </rPh>
    <rPh sb="237" eb="238">
      <t>エン</t>
    </rPh>
    <rPh sb="239" eb="240">
      <t>ノボ</t>
    </rPh>
    <rPh sb="242" eb="244">
      <t>スイケイ</t>
    </rPh>
    <rPh sb="249" eb="251">
      <t>ヘイセイ</t>
    </rPh>
    <rPh sb="253" eb="254">
      <t>ネン</t>
    </rPh>
    <rPh sb="254" eb="255">
      <t>ド</t>
    </rPh>
    <rPh sb="257" eb="259">
      <t>レイワ</t>
    </rPh>
    <rPh sb="260" eb="262">
      <t>ネンド</t>
    </rPh>
    <rPh sb="265" eb="268">
      <t>トウシテキ</t>
    </rPh>
    <rPh sb="268" eb="270">
      <t>ケイヒ</t>
    </rPh>
    <rPh sb="271" eb="272">
      <t>ネン</t>
    </rPh>
    <rPh sb="272" eb="274">
      <t>ヘイキン</t>
    </rPh>
    <rPh sb="274" eb="275">
      <t>ガク</t>
    </rPh>
    <rPh sb="276" eb="277">
      <t>ヤク</t>
    </rPh>
    <rPh sb="280" eb="281">
      <t>オク</t>
    </rPh>
    <rPh sb="281" eb="282">
      <t>エン</t>
    </rPh>
    <rPh sb="288" eb="291">
      <t>ネンヘイキン</t>
    </rPh>
    <rPh sb="292" eb="293">
      <t>ヤク</t>
    </rPh>
    <rPh sb="296" eb="297">
      <t>オク</t>
    </rPh>
    <rPh sb="297" eb="298">
      <t>エン</t>
    </rPh>
    <rPh sb="298" eb="300">
      <t>フソク</t>
    </rPh>
    <rPh sb="302" eb="304">
      <t>ミコ</t>
    </rPh>
    <phoneticPr fontId="4"/>
  </si>
  <si>
    <t>　新型ｺﾛﾅｳｲﾙｽ感染症の影響によってｲﾝﾊﾞｳﾝﾄﾞの減少に伴い経常状態は悪化し、また、管路や施設の老朽化により計画的に中大規模な布設替えを検討せざるを得ない状態ではあります。
　令和6年度より法適用公営企業会計へ移行するに当たり、令和2年度より長寿命化計画(ｱｾｯﾄﾏﾈｼﾞﾒﾝﾄ計画)の策定並びに固定資産台帳の整備等を取り進めることによって、投資の効率化や維持管理費の削減といった経営改善を図ります。以上の精査を図った結果、必要であれば料金収入の水準等を見直すことを検討します。</t>
    <rPh sb="46" eb="48">
      <t>カンロ</t>
    </rPh>
    <rPh sb="49" eb="51">
      <t>シセツ</t>
    </rPh>
    <rPh sb="52" eb="55">
      <t>ロウキュウカ</t>
    </rPh>
    <rPh sb="58" eb="61">
      <t>ケイカクテキ</t>
    </rPh>
    <rPh sb="62" eb="63">
      <t>チュウ</t>
    </rPh>
    <phoneticPr fontId="4"/>
  </si>
  <si>
    <t>　収益的収支比率については、平成30年度より年々下降しています。これは、料金回収率も同様に、給水に係る費用が、給水収益では賄えていない状態であったと言え、給水収益以外の収入の大部分が、一般会計からの繰入基準に定める事由以外の繰入金(以下、「基準外繰入金」という。)によって収入不足を補てんしました。
　単年度ごとに分析すると、令和2年度から3年度にかけて、新型ｺﾛﾅｳｲﾙｽ感染症の流行の影響を受けｲﾝﾊﾞｳﾝﾄﾞが減少した結果、給水収益が減収しました。令和4年度も、給水収益が引き続きｲﾝﾊﾞｳﾝﾄﾞの減少の影響により減少(令和3年度対比 19.1％減)し、さらに未普及地域への配水管の新設等による建設改良費(令和3年度対比 365.9％増)や法適用移行業務等に係る人件費及び業務委託費の増大によって、経営状態は悪化しました。平成30年度以降連続して経営状態が悪化した要因は、限定的なものではありますが、料金回収率を鑑みても、事業規模に見合った適切な料金収入の確保は必要です。
　そこで、令和6年度より法適用公営企業会計へ移行するに当たり、令和2年度より長寿命化計画(ｱｾｯﾄﾏﾈｼﾞﾒﾝﾄ計画)の策定並びに固定資産台帳の整備等を取り進めることによって、投資の効率化や維持管理費の削減といった経営改善を図ります。以上の精査を図った結果、必要であれば料金収入の水準等を見直すことを検討します。</t>
    <rPh sb="22" eb="24">
      <t>ネンネン</t>
    </rPh>
    <rPh sb="171" eb="173">
      <t>ネンド</t>
    </rPh>
    <rPh sb="220" eb="222">
      <t>ゲンシュウ</t>
    </rPh>
    <rPh sb="227" eb="229">
      <t>レイワ</t>
    </rPh>
    <rPh sb="230" eb="232">
      <t>ネンド</t>
    </rPh>
    <rPh sb="234" eb="236">
      <t>キュウスイ</t>
    </rPh>
    <rPh sb="236" eb="238">
      <t>シュウエキ</t>
    </rPh>
    <rPh sb="239" eb="240">
      <t>ヒ</t>
    </rPh>
    <rPh sb="241" eb="242">
      <t>ツヅ</t>
    </rPh>
    <rPh sb="252" eb="254">
      <t>ゲンショウ</t>
    </rPh>
    <rPh sb="255" eb="257">
      <t>エイキョウ</t>
    </rPh>
    <rPh sb="260" eb="262">
      <t>ゲンショウ</t>
    </rPh>
    <rPh sb="263" eb="265">
      <t>レイワ</t>
    </rPh>
    <rPh sb="266" eb="268">
      <t>ネンド</t>
    </rPh>
    <rPh sb="268" eb="270">
      <t>タイヒ</t>
    </rPh>
    <rPh sb="276" eb="277">
      <t>ゲン</t>
    </rPh>
    <rPh sb="283" eb="284">
      <t>ミ</t>
    </rPh>
    <rPh sb="284" eb="286">
      <t>フキュウ</t>
    </rPh>
    <rPh sb="286" eb="288">
      <t>チイキ</t>
    </rPh>
    <rPh sb="290" eb="293">
      <t>ハイスイカン</t>
    </rPh>
    <rPh sb="294" eb="296">
      <t>シンセツ</t>
    </rPh>
    <rPh sb="296" eb="297">
      <t>トウ</t>
    </rPh>
    <rPh sb="300" eb="302">
      <t>ケンセツ</t>
    </rPh>
    <rPh sb="302" eb="305">
      <t>カイリョウヒ</t>
    </rPh>
    <rPh sb="306" eb="308">
      <t>レイワ</t>
    </rPh>
    <rPh sb="310" eb="311">
      <t>ド</t>
    </rPh>
    <rPh sb="311" eb="313">
      <t>タイヒ</t>
    </rPh>
    <rPh sb="320" eb="321">
      <t>ゾウ</t>
    </rPh>
    <rPh sb="323" eb="324">
      <t>ホウ</t>
    </rPh>
    <rPh sb="324" eb="326">
      <t>テキヨウ</t>
    </rPh>
    <rPh sb="326" eb="328">
      <t>イコウ</t>
    </rPh>
    <rPh sb="328" eb="330">
      <t>ギョウム</t>
    </rPh>
    <rPh sb="330" eb="331">
      <t>トウ</t>
    </rPh>
    <rPh sb="332" eb="333">
      <t>カカ</t>
    </rPh>
    <rPh sb="334" eb="337">
      <t>ジンケンヒ</t>
    </rPh>
    <rPh sb="337" eb="338">
      <t>オヨ</t>
    </rPh>
    <rPh sb="339" eb="341">
      <t>ギョウム</t>
    </rPh>
    <rPh sb="341" eb="343">
      <t>イタク</t>
    </rPh>
    <rPh sb="343" eb="344">
      <t>ヒ</t>
    </rPh>
    <rPh sb="345" eb="347">
      <t>ゾウダイ</t>
    </rPh>
    <rPh sb="352" eb="354">
      <t>ケイエイ</t>
    </rPh>
    <rPh sb="354" eb="356">
      <t>ジョウタイ</t>
    </rPh>
    <rPh sb="357" eb="359">
      <t>アッカ</t>
    </rPh>
    <rPh sb="372" eb="374">
      <t>レンゾク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</si>
</sst>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2.09</c:v>
                </c:pt>
                <c:pt idx="1">
                  <c:v>0.16</c:v>
                </c:pt>
                <c:pt idx="2">
                  <c:v>0.16</c:v>
                </c:pt>
                <c:pt idx="3" formatCode="#,##0.00;&quot;△&quot;#,##0.00">
                  <c:v>0</c:v>
                </c:pt>
                <c:pt idx="4">
                  <c:v>0.16</c:v>
                </c:pt>
              </c:numCache>
            </c:numRef>
          </c:val>
          <c:extLst>
            <c:ext xmlns:c16="http://schemas.microsoft.com/office/drawing/2014/chart" uri="{C3380CC4-5D6E-409C-BE32-E72D297353CC}">
              <c16:uniqueId val="{00000000-ED0F-49E3-9FCE-44CFBAA43CF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D0F-49E3-9FCE-44CFBAA43CF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45.71</c:v>
                </c:pt>
                <c:pt idx="1">
                  <c:v>47.2</c:v>
                </c:pt>
                <c:pt idx="2">
                  <c:v>38.26</c:v>
                </c:pt>
                <c:pt idx="3">
                  <c:v>38.26</c:v>
                </c:pt>
                <c:pt idx="4">
                  <c:v>33.619999999999997</c:v>
                </c:pt>
              </c:numCache>
            </c:numRef>
          </c:val>
          <c:extLst>
            <c:ext xmlns:c16="http://schemas.microsoft.com/office/drawing/2014/chart" uri="{C3380CC4-5D6E-409C-BE32-E72D297353CC}">
              <c16:uniqueId val="{00000000-8214-4920-858E-045C80391D3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214-4920-858E-045C80391D3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92.84</c:v>
                </c:pt>
                <c:pt idx="1">
                  <c:v>92.85</c:v>
                </c:pt>
                <c:pt idx="2">
                  <c:v>74.8</c:v>
                </c:pt>
                <c:pt idx="3">
                  <c:v>76.489999999999995</c:v>
                </c:pt>
                <c:pt idx="4">
                  <c:v>76.489999999999995</c:v>
                </c:pt>
              </c:numCache>
            </c:numRef>
          </c:val>
          <c:extLst>
            <c:ext xmlns:c16="http://schemas.microsoft.com/office/drawing/2014/chart" uri="{C3380CC4-5D6E-409C-BE32-E72D297353CC}">
              <c16:uniqueId val="{00000000-9A61-4A1E-AB8F-7172249BAD7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9A61-4A1E-AB8F-7172249BAD7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96.59</c:v>
                </c:pt>
                <c:pt idx="1">
                  <c:v>79.94</c:v>
                </c:pt>
                <c:pt idx="2">
                  <c:v>58.67</c:v>
                </c:pt>
                <c:pt idx="3">
                  <c:v>47.08</c:v>
                </c:pt>
                <c:pt idx="4">
                  <c:v>37.729999999999997</c:v>
                </c:pt>
              </c:numCache>
            </c:numRef>
          </c:val>
          <c:extLst>
            <c:ext xmlns:c16="http://schemas.microsoft.com/office/drawing/2014/chart" uri="{C3380CC4-5D6E-409C-BE32-E72D297353CC}">
              <c16:uniqueId val="{00000000-EAC0-4528-9485-FD4FC9D8AB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EAC0-4528-9485-FD4FC9D8AB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E-4A6A-B59C-90D88DCF4C2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E-4A6A-B59C-90D88DCF4C2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DC-49A2-AFF1-42F533A5D22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C-49A2-AFF1-42F533A5D22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1-4979-80FF-37029E8D8D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1-4979-80FF-37029E8D8D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C-46E5-AD14-813C28F89B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C-46E5-AD14-813C28F89B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375.13</c:v>
                </c:pt>
                <c:pt idx="1">
                  <c:v>352.49</c:v>
                </c:pt>
                <c:pt idx="2">
                  <c:v>514.4</c:v>
                </c:pt>
                <c:pt idx="3">
                  <c:v>509.77</c:v>
                </c:pt>
                <c:pt idx="4">
                  <c:v>717.35</c:v>
                </c:pt>
              </c:numCache>
            </c:numRef>
          </c:val>
          <c:extLst>
            <c:ext xmlns:c16="http://schemas.microsoft.com/office/drawing/2014/chart" uri="{C3380CC4-5D6E-409C-BE32-E72D297353CC}">
              <c16:uniqueId val="{00000000-3FE3-4634-A265-CC29DC98506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3FE3-4634-A265-CC29DC98506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94.91</c:v>
                </c:pt>
                <c:pt idx="1">
                  <c:v>78.62</c:v>
                </c:pt>
                <c:pt idx="2">
                  <c:v>57.42</c:v>
                </c:pt>
                <c:pt idx="3">
                  <c:v>44.79</c:v>
                </c:pt>
                <c:pt idx="4">
                  <c:v>36.11</c:v>
                </c:pt>
              </c:numCache>
            </c:numRef>
          </c:val>
          <c:extLst>
            <c:ext xmlns:c16="http://schemas.microsoft.com/office/drawing/2014/chart" uri="{C3380CC4-5D6E-409C-BE32-E72D297353CC}">
              <c16:uniqueId val="{00000000-35E7-41B8-84EC-F6AB74E7103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5E7-41B8-84EC-F6AB74E7103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194.85</c:v>
                </c:pt>
                <c:pt idx="1">
                  <c:v>234.31</c:v>
                </c:pt>
                <c:pt idx="2">
                  <c:v>355.08</c:v>
                </c:pt>
                <c:pt idx="3">
                  <c:v>455.9</c:v>
                </c:pt>
                <c:pt idx="4">
                  <c:v>521.09</c:v>
                </c:pt>
              </c:numCache>
            </c:numRef>
          </c:val>
          <c:extLst>
            <c:ext xmlns:c16="http://schemas.microsoft.com/office/drawing/2014/chart" uri="{C3380CC4-5D6E-409C-BE32-E72D297353CC}">
              <c16:uniqueId val="{00000000-9090-4F99-BC35-2F5EAD0050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090-4F99-BC35-2F5EAD0050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赤井川村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1">
        <f>データ!$R$6</f>
        <v>1106</v>
      </c>
      <c r="AM8" s="51"/>
      <c r="AN8" s="51"/>
      <c r="AO8" s="51"/>
      <c r="AP8" s="51"/>
      <c r="AQ8" s="51"/>
      <c r="AR8" s="51"/>
      <c r="AS8" s="51"/>
      <c r="AT8" s="50">
        <f>データ!$S$6</f>
        <v>280.08999999999997</v>
      </c>
      <c r="AU8" s="50"/>
      <c r="AV8" s="50"/>
      <c r="AW8" s="50"/>
      <c r="AX8" s="50"/>
      <c r="AY8" s="50"/>
      <c r="AZ8" s="50"/>
      <c r="BA8" s="50"/>
      <c r="BB8" s="50">
        <f>データ!$T$6</f>
        <v>3.95</v>
      </c>
      <c r="BC8" s="50"/>
      <c r="BD8" s="50"/>
      <c r="BE8" s="50"/>
      <c r="BF8" s="50"/>
      <c r="BG8" s="50"/>
      <c r="BH8" s="50"/>
      <c r="BI8" s="50"/>
      <c r="BJ8" s="3"/>
      <c r="BK8" s="3"/>
      <c r="BL8" s="61" t="s">
        <v>10</v>
      </c>
      <c r="BM8" s="62"/>
      <c r="BN8" s="63" t="s">
        <v>11</v>
      </c>
      <c r="BO8" s="63"/>
      <c r="BP8" s="63"/>
      <c r="BQ8" s="63"/>
      <c r="BR8" s="63"/>
      <c r="BS8" s="63"/>
      <c r="BT8" s="63"/>
      <c r="BU8" s="63"/>
      <c r="BV8" s="63"/>
      <c r="BW8" s="63"/>
      <c r="BX8" s="63"/>
      <c r="BY8" s="64"/>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50" t="str">
        <f>データ!$N$6</f>
        <v>-</v>
      </c>
      <c r="C10" s="50"/>
      <c r="D10" s="50"/>
      <c r="E10" s="50"/>
      <c r="F10" s="50"/>
      <c r="G10" s="50"/>
      <c r="H10" s="50"/>
      <c r="I10" s="50" t="str">
        <f>データ!$O$6</f>
        <v>該当数値なし</v>
      </c>
      <c r="J10" s="50"/>
      <c r="K10" s="50"/>
      <c r="L10" s="50"/>
      <c r="M10" s="50"/>
      <c r="N10" s="50"/>
      <c r="O10" s="50"/>
      <c r="P10" s="50">
        <f>データ!$P$6</f>
        <v>99.48</v>
      </c>
      <c r="Q10" s="50"/>
      <c r="R10" s="50"/>
      <c r="S10" s="50"/>
      <c r="T10" s="50"/>
      <c r="U10" s="50"/>
      <c r="V10" s="50"/>
      <c r="W10" s="51">
        <f>データ!$Q$6</f>
        <v>3082</v>
      </c>
      <c r="X10" s="51"/>
      <c r="Y10" s="51"/>
      <c r="Z10" s="51"/>
      <c r="AA10" s="51"/>
      <c r="AB10" s="51"/>
      <c r="AC10" s="51"/>
      <c r="AD10" s="2"/>
      <c r="AE10" s="2"/>
      <c r="AF10" s="2"/>
      <c r="AG10" s="2"/>
      <c r="AH10" s="2"/>
      <c r="AI10" s="2"/>
      <c r="AJ10" s="2"/>
      <c r="AK10" s="2"/>
      <c r="AL10" s="51">
        <f>データ!$U$6</f>
        <v>1137</v>
      </c>
      <c r="AM10" s="51"/>
      <c r="AN10" s="51"/>
      <c r="AO10" s="51"/>
      <c r="AP10" s="51"/>
      <c r="AQ10" s="51"/>
      <c r="AR10" s="51"/>
      <c r="AS10" s="51"/>
      <c r="AT10" s="50">
        <f>データ!$V$6</f>
        <v>96</v>
      </c>
      <c r="AU10" s="50"/>
      <c r="AV10" s="50"/>
      <c r="AW10" s="50"/>
      <c r="AX10" s="50"/>
      <c r="AY10" s="50"/>
      <c r="AZ10" s="50"/>
      <c r="BA10" s="50"/>
      <c r="BB10" s="50">
        <f>データ!$W$6</f>
        <v>11.84</v>
      </c>
      <c r="BC10" s="50"/>
      <c r="BD10" s="50"/>
      <c r="BE10" s="50"/>
      <c r="BF10" s="50"/>
      <c r="BG10" s="50"/>
      <c r="BH10" s="50"/>
      <c r="BI10" s="50"/>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Pwzv55bHADrtSeJIOjFWP0KQ8LrORRoP+BQtWV+p6Hj4E9dBOZdnK6GXaOPD03c+ZM0fiKApyfWXIWgngbk7bw==" saltValue="iZ2zwM3j7NHwtQTO1FAq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14095</v>
      </c>
      <c r="D6" s="20">
        <f t="shared" si="3"/>
        <v>47</v>
      </c>
      <c r="E6" s="20">
        <f t="shared" si="3"/>
        <v>1</v>
      </c>
      <c r="F6" s="20">
        <f t="shared" si="3"/>
        <v>0</v>
      </c>
      <c r="G6" s="20">
        <f t="shared" si="3"/>
        <v>0</v>
      </c>
      <c r="H6" s="20" t="str">
        <f t="shared" si="3"/>
        <v>北海道　赤井川村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99.48</v>
      </c>
      <c r="Q6" s="21">
        <f t="shared" si="3"/>
        <v>3082</v>
      </c>
      <c r="R6" s="21">
        <f t="shared" si="3"/>
        <v>1106</v>
      </c>
      <c r="S6" s="21">
        <f t="shared" si="3"/>
        <v>280.08999999999997</v>
      </c>
      <c r="T6" s="21">
        <f t="shared" si="3"/>
        <v>3.95</v>
      </c>
      <c r="U6" s="21">
        <f t="shared" si="3"/>
        <v>1137</v>
      </c>
      <c r="V6" s="21">
        <f t="shared" si="3"/>
        <v>96</v>
      </c>
      <c r="W6" s="21">
        <f t="shared" si="3"/>
        <v>11.84</v>
      </c>
      <c r="X6" s="22">
        <f>IF(X7="",NA(),X7)</f>
        <v>96.59</v>
      </c>
      <c r="Y6" s="22">
        <f t="shared" ref="Y6:AG6" si="4">IF(Y7="",NA(),Y7)</f>
        <v>79.94</v>
      </c>
      <c r="Z6" s="22">
        <f t="shared" si="4"/>
        <v>58.67</v>
      </c>
      <c r="AA6" s="22">
        <f t="shared" si="4"/>
        <v>47.08</v>
      </c>
      <c r="AB6" s="22">
        <f t="shared" si="4"/>
        <v>37.729999999999997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375.13</v>
      </c>
      <c r="BF6" s="22">
        <f t="shared" ref="BF6:BN6" si="7">IF(BF7="",NA(),BF7)</f>
        <v>352.49</v>
      </c>
      <c r="BG6" s="22">
        <f t="shared" si="7"/>
        <v>514.4</v>
      </c>
      <c r="BH6" s="22">
        <f t="shared" si="7"/>
        <v>509.77</v>
      </c>
      <c r="BI6" s="22">
        <f t="shared" si="7"/>
        <v>717.35</v>
      </c>
      <c r="BJ6" s="22">
        <f t="shared" si="7"/>
        <v>1274.21</v>
      </c>
      <c r="BK6" s="22">
        <f t="shared" si="7"/>
        <v>1183.92</v>
      </c>
      <c r="BL6" s="22">
        <f t="shared" si="7"/>
        <v>1128.72</v>
      </c>
      <c r="BM6" s="22">
        <f t="shared" si="7"/>
        <v>1125.25</v>
      </c>
      <c r="BN6" s="22">
        <f t="shared" si="7"/>
        <v>1157.05</v>
      </c>
      <c r="BO6" s="21" t="str">
        <f>IF(BO7="","",IF(BO7="-","【-】","【"&amp;SUBSTITUTE(TEXT(BO7,"#,##0.00"),"-","△")&amp;"】"))</f>
        <v>【982.48】</v>
      </c>
      <c r="BP6" s="22">
        <f>IF(BP7="",NA(),BP7)</f>
        <v>94.91</v>
      </c>
      <c r="BQ6" s="22">
        <f t="shared" ref="BQ6:BY6" si="8">IF(BQ7="",NA(),BQ7)</f>
        <v>78.62</v>
      </c>
      <c r="BR6" s="22">
        <f t="shared" si="8"/>
        <v>57.42</v>
      </c>
      <c r="BS6" s="22">
        <f t="shared" si="8"/>
        <v>44.79</v>
      </c>
      <c r="BT6" s="22">
        <f t="shared" si="8"/>
        <v>36.11</v>
      </c>
      <c r="BU6" s="22">
        <f t="shared" si="8"/>
        <v>41.25</v>
      </c>
      <c r="BV6" s="22">
        <f t="shared" si="8"/>
        <v>42.5</v>
      </c>
      <c r="BW6" s="22">
        <f t="shared" si="8"/>
        <v>41.84</v>
      </c>
      <c r="BX6" s="22">
        <f t="shared" si="8"/>
        <v>41.44</v>
      </c>
      <c r="BY6" s="22">
        <f t="shared" si="8"/>
        <v>37.65</v>
      </c>
      <c r="BZ6" s="21" t="str">
        <f>IF(BZ7="","",IF(BZ7="-","【-】","【"&amp;SUBSTITUTE(TEXT(BZ7,"#,##0.00"),"-","△")&amp;"】"))</f>
        <v>【50.61】</v>
      </c>
      <c r="CA6" s="22">
        <f>IF(CA7="",NA(),CA7)</f>
        <v>194.85</v>
      </c>
      <c r="CB6" s="22">
        <f t="shared" ref="CB6:CJ6" si="9">IF(CB7="",NA(),CB7)</f>
        <v>234.31</v>
      </c>
      <c r="CC6" s="22">
        <f t="shared" si="9"/>
        <v>355.08</v>
      </c>
      <c r="CD6" s="22">
        <f t="shared" si="9"/>
        <v>455.9</v>
      </c>
      <c r="CE6" s="22">
        <f t="shared" si="9"/>
        <v>521.09</v>
      </c>
      <c r="CF6" s="22">
        <f t="shared" si="9"/>
        <v>383.25</v>
      </c>
      <c r="CG6" s="22">
        <f t="shared" si="9"/>
        <v>377.72</v>
      </c>
      <c r="CH6" s="22">
        <f t="shared" si="9"/>
        <v>390.47</v>
      </c>
      <c r="CI6" s="22">
        <f t="shared" si="9"/>
        <v>403.61</v>
      </c>
      <c r="CJ6" s="22">
        <f t="shared" si="9"/>
        <v>442.82</v>
      </c>
      <c r="CK6" s="21" t="str">
        <f>IF(CK7="","",IF(CK7="-","【-】","【"&amp;SUBSTITUTE(TEXT(CK7,"#,##0.00"),"-","△")&amp;"】"))</f>
        <v>【320.83】</v>
      </c>
      <c r="CL6" s="22">
        <f>IF(CL7="",NA(),CL7)</f>
        <v>45.71</v>
      </c>
      <c r="CM6" s="22">
        <f t="shared" ref="CM6:CU6" si="10">IF(CM7="",NA(),CM7)</f>
        <v>47.2</v>
      </c>
      <c r="CN6" s="22">
        <f t="shared" si="10"/>
        <v>38.26</v>
      </c>
      <c r="CO6" s="22">
        <f t="shared" si="10"/>
        <v>38.26</v>
      </c>
      <c r="CP6" s="22">
        <f t="shared" si="10"/>
        <v>33.619999999999997</v>
      </c>
      <c r="CQ6" s="22">
        <f t="shared" si="10"/>
        <v>48.26</v>
      </c>
      <c r="CR6" s="22">
        <f t="shared" si="10"/>
        <v>48.01</v>
      </c>
      <c r="CS6" s="22">
        <f t="shared" si="10"/>
        <v>49.08</v>
      </c>
      <c r="CT6" s="22">
        <f t="shared" si="10"/>
        <v>51.46</v>
      </c>
      <c r="CU6" s="22">
        <f t="shared" si="10"/>
        <v>51.84</v>
      </c>
      <c r="CV6" s="21" t="str">
        <f>IF(CV7="","",IF(CV7="-","【-】","【"&amp;SUBSTITUTE(TEXT(CV7,"#,##0.00"),"-","△")&amp;"】"))</f>
        <v>【56.15】</v>
      </c>
      <c r="CW6" s="22">
        <f>IF(CW7="",NA(),CW7)</f>
        <v>92.84</v>
      </c>
      <c r="CX6" s="22">
        <f t="shared" ref="CX6:DF6" si="11">IF(CX7="",NA(),CX7)</f>
        <v>92.85</v>
      </c>
      <c r="CY6" s="22">
        <f t="shared" si="11"/>
        <v>74.8</v>
      </c>
      <c r="CZ6" s="22">
        <f t="shared" si="11"/>
        <v>76.489999999999995</v>
      </c>
      <c r="DA6" s="22">
        <f t="shared" si="11"/>
        <v>76.489999999999995</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2.09</v>
      </c>
      <c r="EE6" s="22">
        <f t="shared" ref="EE6:EM6" si="14">IF(EE7="",NA(),EE7)</f>
        <v>0.16</v>
      </c>
      <c r="EF6" s="22">
        <f t="shared" si="14"/>
        <v>0.16</v>
      </c>
      <c r="EG6" s="21">
        <f t="shared" si="14"/>
        <v>0</v>
      </c>
      <c r="EH6" s="22">
        <f t="shared" si="14"/>
        <v>0.16</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14095</v>
      </c>
      <c r="D7" s="24">
        <v>47</v>
      </c>
      <c r="E7" s="24">
        <v>1</v>
      </c>
      <c r="F7" s="24">
        <v>0</v>
      </c>
      <c r="G7" s="24">
        <v>0</v>
      </c>
      <c r="H7" s="24" t="s">
        <v>96</v>
      </c>
      <c r="I7" s="24" t="s">
        <v>97</v>
      </c>
      <c r="J7" s="24" t="s">
        <v>98</v>
      </c>
      <c r="K7" s="24" t="s">
        <v>99</v>
      </c>
      <c r="L7" s="24" t="s">
        <v>100</v>
      </c>
      <c r="M7" s="24" t="s">
        <v>101</v>
      </c>
      <c r="N7" s="25" t="s">
        <v>102</v>
      </c>
      <c r="O7" s="25" t="s">
        <v>103</v>
      </c>
      <c r="P7" s="25">
        <v>99.48</v>
      </c>
      <c r="Q7" s="25">
        <v>3082</v>
      </c>
      <c r="R7" s="25">
        <v>1106</v>
      </c>
      <c r="S7" s="25">
        <v>280.08999999999997</v>
      </c>
      <c r="T7" s="25">
        <v>3.95</v>
      </c>
      <c r="U7" s="25">
        <v>1137</v>
      </c>
      <c r="V7" s="25">
        <v>96</v>
      </c>
      <c r="W7" s="25">
        <v>11.84</v>
      </c>
      <c r="X7" s="25">
        <v>96.59</v>
      </c>
      <c r="Y7" s="25">
        <v>79.94</v>
      </c>
      <c r="Z7" s="25">
        <v>58.67</v>
      </c>
      <c r="AA7" s="25">
        <v>47.08</v>
      </c>
      <c r="AB7" s="25">
        <v>37.729999999999997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375.13</v>
      </c>
      <c r="BF7" s="25">
        <v>352.49</v>
      </c>
      <c r="BG7" s="25">
        <v>514.4</v>
      </c>
      <c r="BH7" s="25">
        <v>509.77</v>
      </c>
      <c r="BI7" s="25">
        <v>717.35</v>
      </c>
      <c r="BJ7" s="25">
        <v>1274.21</v>
      </c>
      <c r="BK7" s="25">
        <v>1183.92</v>
      </c>
      <c r="BL7" s="25">
        <v>1128.72</v>
      </c>
      <c r="BM7" s="25">
        <v>1125.25</v>
      </c>
      <c r="BN7" s="25">
        <v>1157.05</v>
      </c>
      <c r="BO7" s="25">
        <v>982.48</v>
      </c>
      <c r="BP7" s="25">
        <v>94.91</v>
      </c>
      <c r="BQ7" s="25">
        <v>78.62</v>
      </c>
      <c r="BR7" s="25">
        <v>57.42</v>
      </c>
      <c r="BS7" s="25">
        <v>44.79</v>
      </c>
      <c r="BT7" s="25">
        <v>36.11</v>
      </c>
      <c r="BU7" s="25">
        <v>41.25</v>
      </c>
      <c r="BV7" s="25">
        <v>42.5</v>
      </c>
      <c r="BW7" s="25">
        <v>41.84</v>
      </c>
      <c r="BX7" s="25">
        <v>41.44</v>
      </c>
      <c r="BY7" s="25">
        <v>37.65</v>
      </c>
      <c r="BZ7" s="25">
        <v>50.61</v>
      </c>
      <c r="CA7" s="25">
        <v>194.85</v>
      </c>
      <c r="CB7" s="25">
        <v>234.31</v>
      </c>
      <c r="CC7" s="25">
        <v>355.08</v>
      </c>
      <c r="CD7" s="25">
        <v>455.9</v>
      </c>
      <c r="CE7" s="25">
        <v>521.09</v>
      </c>
      <c r="CF7" s="25">
        <v>383.25</v>
      </c>
      <c r="CG7" s="25">
        <v>377.72</v>
      </c>
      <c r="CH7" s="25">
        <v>390.47</v>
      </c>
      <c r="CI7" s="25">
        <v>403.61</v>
      </c>
      <c r="CJ7" s="25">
        <v>442.82</v>
      </c>
      <c r="CK7" s="25">
        <v>320.83</v>
      </c>
      <c r="CL7" s="25">
        <v>45.71</v>
      </c>
      <c r="CM7" s="25">
        <v>47.2</v>
      </c>
      <c r="CN7" s="25">
        <v>38.26</v>
      </c>
      <c r="CO7" s="25">
        <v>38.26</v>
      </c>
      <c r="CP7" s="25">
        <v>33.619999999999997</v>
      </c>
      <c r="CQ7" s="25">
        <v>48.26</v>
      </c>
      <c r="CR7" s="25">
        <v>48.01</v>
      </c>
      <c r="CS7" s="25">
        <v>49.08</v>
      </c>
      <c r="CT7" s="25">
        <v>51.46</v>
      </c>
      <c r="CU7" s="25">
        <v>51.84</v>
      </c>
      <c r="CV7" s="25">
        <v>56.15</v>
      </c>
      <c r="CW7" s="25">
        <v>92.84</v>
      </c>
      <c r="CX7" s="25">
        <v>92.85</v>
      </c>
      <c r="CY7" s="25">
        <v>74.8</v>
      </c>
      <c r="CZ7" s="25">
        <v>76.489999999999995</v>
      </c>
      <c r="DA7" s="25">
        <v>76.489999999999995</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2.09</v>
      </c>
      <c r="EE7" s="25">
        <v>0.16</v>
      </c>
      <c r="EF7" s="25">
        <v>0.16</v>
      </c>
      <c r="EG7" s="25">
        <v>0</v>
      </c>
      <c r="EH7" s="25">
        <v>0.16</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2024-01-30T23:57:06Z</cp:lastPrinted>
  <dcterms:created xsi:type="dcterms:W3CDTF">2023-12-05T01:03:51Z</dcterms:created>
  <dcterms:modified xsi:type="dcterms:W3CDTF">2024-01-30T23:58:12Z</dcterms:modified>
  <cp:category/>
</cp:coreProperties>
</file>